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B7396978-D49C-484B-8E71-9057D477E8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-4" sheetId="3" r:id="rId1"/>
  </sheets>
  <definedNames>
    <definedName name="_xlnm.Print_Titles" localSheetId="0">'IP-4'!$2:$8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3" i="3" l="1"/>
  <c r="G73" i="3"/>
  <c r="H73" i="3"/>
  <c r="D73" i="3"/>
  <c r="F74" i="3"/>
  <c r="F75" i="3"/>
  <c r="F76" i="3"/>
  <c r="F77" i="3"/>
  <c r="F78" i="3"/>
  <c r="F79" i="3"/>
  <c r="F80" i="3"/>
  <c r="I80" i="3" s="1"/>
  <c r="I73" i="3" s="1"/>
  <c r="I75" i="3"/>
  <c r="I76" i="3"/>
  <c r="I77" i="3"/>
  <c r="I78" i="3"/>
  <c r="I79" i="3"/>
  <c r="I74" i="3"/>
  <c r="F70" i="3"/>
  <c r="F71" i="3"/>
  <c r="F72" i="3"/>
  <c r="I71" i="3"/>
  <c r="I72" i="3"/>
  <c r="I70" i="3"/>
  <c r="D69" i="3"/>
  <c r="E69" i="3"/>
  <c r="F69" i="3"/>
  <c r="G69" i="3"/>
  <c r="H69" i="3"/>
  <c r="I69" i="3"/>
  <c r="F63" i="3"/>
  <c r="F64" i="3"/>
  <c r="F65" i="3"/>
  <c r="F66" i="3"/>
  <c r="F67" i="3"/>
  <c r="F68" i="3"/>
  <c r="F62" i="3"/>
  <c r="I63" i="3"/>
  <c r="I64" i="3"/>
  <c r="I65" i="3"/>
  <c r="I66" i="3"/>
  <c r="I67" i="3"/>
  <c r="I68" i="3"/>
  <c r="I62" i="3"/>
  <c r="D61" i="3"/>
  <c r="E61" i="3"/>
  <c r="F61" i="3"/>
  <c r="G61" i="3"/>
  <c r="H61" i="3"/>
  <c r="I61" i="3"/>
  <c r="F59" i="3"/>
  <c r="F60" i="3"/>
  <c r="F58" i="3"/>
  <c r="I59" i="3"/>
  <c r="I60" i="3"/>
  <c r="I58" i="3"/>
  <c r="D57" i="3"/>
  <c r="E57" i="3"/>
  <c r="F57" i="3"/>
  <c r="G57" i="3"/>
  <c r="H57" i="3"/>
  <c r="I57" i="3"/>
  <c r="I49" i="3"/>
  <c r="I50" i="3"/>
  <c r="I52" i="3"/>
  <c r="I54" i="3"/>
  <c r="I55" i="3"/>
  <c r="I56" i="3"/>
  <c r="F49" i="3"/>
  <c r="F50" i="3"/>
  <c r="F51" i="3"/>
  <c r="I51" i="3" s="1"/>
  <c r="F52" i="3"/>
  <c r="F53" i="3"/>
  <c r="I53" i="3" s="1"/>
  <c r="F54" i="3"/>
  <c r="F55" i="3"/>
  <c r="F56" i="3"/>
  <c r="F48" i="3"/>
  <c r="I48" i="3" s="1"/>
  <c r="D47" i="3"/>
  <c r="E47" i="3"/>
  <c r="G47" i="3"/>
  <c r="H47" i="3"/>
  <c r="F39" i="3"/>
  <c r="F40" i="3"/>
  <c r="F41" i="3"/>
  <c r="F42" i="3"/>
  <c r="F43" i="3"/>
  <c r="F44" i="3"/>
  <c r="F45" i="3"/>
  <c r="F46" i="3"/>
  <c r="F38" i="3"/>
  <c r="I39" i="3"/>
  <c r="I40" i="3"/>
  <c r="I41" i="3"/>
  <c r="I42" i="3"/>
  <c r="I43" i="3"/>
  <c r="I44" i="3"/>
  <c r="I45" i="3"/>
  <c r="I46" i="3"/>
  <c r="I38" i="3"/>
  <c r="D37" i="3"/>
  <c r="E37" i="3"/>
  <c r="F37" i="3"/>
  <c r="G37" i="3"/>
  <c r="H37" i="3"/>
  <c r="I37" i="3"/>
  <c r="F29" i="3"/>
  <c r="I29" i="3" s="1"/>
  <c r="F30" i="3"/>
  <c r="I30" i="3" s="1"/>
  <c r="F31" i="3"/>
  <c r="I31" i="3" s="1"/>
  <c r="F32" i="3"/>
  <c r="I32" i="3" s="1"/>
  <c r="F33" i="3"/>
  <c r="I33" i="3" s="1"/>
  <c r="F34" i="3"/>
  <c r="I34" i="3" s="1"/>
  <c r="F35" i="3"/>
  <c r="I35" i="3" s="1"/>
  <c r="F36" i="3"/>
  <c r="I36" i="3" s="1"/>
  <c r="F28" i="3"/>
  <c r="I28" i="3" s="1"/>
  <c r="D27" i="3"/>
  <c r="E27" i="3"/>
  <c r="G27" i="3"/>
  <c r="H27" i="3"/>
  <c r="D17" i="3"/>
  <c r="E17" i="3"/>
  <c r="G17" i="3"/>
  <c r="H17" i="3"/>
  <c r="F19" i="3"/>
  <c r="F20" i="3"/>
  <c r="I20" i="3" s="1"/>
  <c r="F21" i="3"/>
  <c r="I21" i="3" s="1"/>
  <c r="F22" i="3"/>
  <c r="I22" i="3" s="1"/>
  <c r="F23" i="3"/>
  <c r="I23" i="3" s="1"/>
  <c r="F24" i="3"/>
  <c r="I24" i="3" s="1"/>
  <c r="F25" i="3"/>
  <c r="F26" i="3"/>
  <c r="I26" i="3" s="1"/>
  <c r="F18" i="3"/>
  <c r="I18" i="3" s="1"/>
  <c r="I25" i="3"/>
  <c r="I19" i="3"/>
  <c r="F11" i="3"/>
  <c r="I11" i="3" s="1"/>
  <c r="F12" i="3"/>
  <c r="I12" i="3" s="1"/>
  <c r="F13" i="3"/>
  <c r="I13" i="3" s="1"/>
  <c r="F14" i="3"/>
  <c r="I14" i="3" s="1"/>
  <c r="F15" i="3"/>
  <c r="F16" i="3"/>
  <c r="I16" i="3" s="1"/>
  <c r="F10" i="3"/>
  <c r="D9" i="3"/>
  <c r="E9" i="3"/>
  <c r="G9" i="3"/>
  <c r="H9" i="3"/>
  <c r="I15" i="3"/>
  <c r="F73" i="3" l="1"/>
  <c r="I47" i="3"/>
  <c r="F9" i="3"/>
  <c r="I10" i="3"/>
  <c r="I9" i="3" s="1"/>
  <c r="F47" i="3"/>
  <c r="H81" i="3"/>
  <c r="G81" i="3"/>
  <c r="I27" i="3"/>
  <c r="F27" i="3"/>
  <c r="I17" i="3"/>
  <c r="F17" i="3"/>
  <c r="E81" i="3"/>
  <c r="D81" i="3"/>
  <c r="F81" i="3" l="1"/>
  <c r="I81" i="3"/>
</calcChain>
</file>

<file path=xl/sharedStrings.xml><?xml version="1.0" encoding="utf-8"?>
<sst xmlns="http://schemas.openxmlformats.org/spreadsheetml/2006/main" count="88" uniqueCount="88">
  <si>
    <t>Modificado</t>
  </si>
  <si>
    <t>Devengado</t>
  </si>
  <si>
    <t>Estado Analítico del Ejercicio del Presupuesto de Egresos</t>
  </si>
  <si>
    <t>Clasificación por Objeto del Gasto (Capítulo y Concepto)</t>
  </si>
  <si>
    <t>Concepto</t>
  </si>
  <si>
    <t>Egresos</t>
  </si>
  <si>
    <t>Subejercicio</t>
  </si>
  <si>
    <t>Aprobado</t>
  </si>
  <si>
    <t>Ampliaciones/ (Reducciones)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</si>
  <si>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</si>
  <si>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</si>
  <si>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</si>
  <si>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</si>
  <si>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</si>
  <si>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</si>
  <si>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</si>
  <si>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</si>
  <si>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</si>
  <si>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</si>
  <si>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</si>
  <si>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</si>
  <si>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</si>
  <si>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</si>
  <si>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</si>
  <si>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</si>
  <si>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</si>
  <si>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</si>
  <si>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</si>
  <si>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</si>
  <si>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</si>
  <si>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</si>
  <si>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</si>
  <si>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</si>
  <si>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</si>
  <si>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</si>
  <si>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</si>
  <si>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</si>
  <si>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</si>
  <si>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</si>
  <si>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</si>
  <si>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</si>
  <si>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</si>
  <si>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</si>
  <si>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</si>
  <si>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</si>
  <si>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</si>
  <si>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</si>
  <si>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</si>
  <si>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</si>
  <si>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</si>
  <si>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</si>
  <si>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</si>
  <si>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</si>
  <si>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</si>
  <si>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</si>
  <si>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</si>
  <si>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</si>
  <si>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</si>
  <si>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</si>
  <si>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</si>
  <si>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</si>
  <si>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</si>
  <si>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</si>
  <si>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</si>
  <si>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</si>
  <si>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</si>
  <si>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</si>
  <si>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</si>
  <si>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</si>
  <si>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</si>
  <si>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</si>
  <si>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</si>
  <si>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</si>
  <si>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</si>
  <si>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</si>
  <si>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</si>
  <si>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</si>
  <si>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</si>
  <si>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</si>
  <si>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</si>
  <si>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</si>
  <si>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</si>
  <si>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</si>
  <si>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</si>
  <si>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</si>
  <si>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Formato IP-4</t>
  </si>
  <si>
    <t xml:space="preserve">COMISION DE AGUA POTABLE Y ALCANTARILLADO DE TAXCO 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</si>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</sst>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9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9" fillId="0" borderId="0"/>
    <xf numFmtId="0" fontId="13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0" borderId="4" xfId="2" applyFont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7" fillId="0" borderId="9" xfId="2" applyFont="1" applyBorder="1" applyAlignment="1">
      <alignment horizontal="justify" vertical="center" wrapText="1"/>
    </xf>
    <xf numFmtId="0" fontId="7" fillId="0" borderId="11" xfId="2" applyFont="1" applyBorder="1" applyAlignment="1">
      <alignment horizontal="justify" vertical="center" wrapText="1"/>
    </xf>
    <xf numFmtId="0" fontId="3" fillId="0" borderId="5" xfId="2" applyFont="1" applyBorder="1" applyAlignment="1">
      <alignment vertical="center" wrapText="1"/>
    </xf>
    <xf numFmtId="0" fontId="3" fillId="0" borderId="16" xfId="2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3" fillId="0" borderId="1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19" xfId="2" applyFont="1" applyBorder="1" applyAlignment="1">
      <alignment horizontal="center" vertical="center" wrapText="1"/>
    </xf>
    <xf numFmtId="0" fontId="3" fillId="0" borderId="20" xfId="2" applyFont="1" applyBorder="1" applyAlignment="1">
      <alignment vertical="center" wrapText="1"/>
    </xf>
    <xf numFmtId="37" fontId="2" fillId="3" borderId="12" xfId="1" applyNumberFormat="1" applyFont="1" applyFill="1" applyBorder="1" applyAlignment="1" applyProtection="1">
      <alignment horizontal="center" vertical="center"/>
    </xf>
    <xf numFmtId="37" fontId="2" fillId="3" borderId="12" xfId="1" applyNumberFormat="1" applyFont="1" applyFill="1" applyBorder="1" applyAlignment="1" applyProtection="1">
      <alignment horizontal="center" vertical="center" wrapText="1"/>
    </xf>
    <xf numFmtId="37" fontId="15" fillId="3" borderId="12" xfId="1" applyNumberFormat="1" applyFont="1" applyFill="1" applyBorder="1" applyAlignment="1" applyProtection="1">
      <alignment horizontal="center"/>
    </xf>
    <xf numFmtId="164" fontId="6" fillId="2" borderId="14" xfId="3" applyNumberFormat="1" applyFont="1" applyFill="1" applyBorder="1" applyAlignment="1">
      <alignment horizontal="right"/>
    </xf>
    <xf numFmtId="164" fontId="5" fillId="2" borderId="14" xfId="3" applyNumberFormat="1" applyFont="1" applyFill="1" applyBorder="1" applyAlignment="1" applyProtection="1">
      <alignment horizontal="right"/>
      <protection locked="0"/>
    </xf>
    <xf numFmtId="164" fontId="5" fillId="2" borderId="14" xfId="3" applyNumberFormat="1" applyFont="1" applyFill="1" applyBorder="1" applyAlignment="1">
      <alignment horizontal="right"/>
    </xf>
    <xf numFmtId="164" fontId="5" fillId="2" borderId="5" xfId="3" applyNumberFormat="1" applyFont="1" applyFill="1" applyBorder="1" applyAlignment="1" applyProtection="1">
      <alignment horizontal="right"/>
      <protection locked="0"/>
    </xf>
    <xf numFmtId="164" fontId="5" fillId="2" borderId="18" xfId="3" applyNumberFormat="1" applyFont="1" applyFill="1" applyBorder="1" applyAlignment="1" applyProtection="1">
      <alignment horizontal="right"/>
      <protection locked="0"/>
    </xf>
    <xf numFmtId="164" fontId="5" fillId="2" borderId="15" xfId="3" applyNumberFormat="1" applyFont="1" applyFill="1" applyBorder="1" applyAlignment="1" applyProtection="1">
      <alignment horizontal="right"/>
      <protection locked="0"/>
    </xf>
    <xf numFmtId="164" fontId="5" fillId="2" borderId="13" xfId="3" applyNumberFormat="1" applyFont="1" applyFill="1" applyBorder="1" applyAlignment="1" applyProtection="1">
      <alignment horizontal="right"/>
      <protection locked="0"/>
    </xf>
    <xf numFmtId="164" fontId="5" fillId="2" borderId="13" xfId="3" applyNumberFormat="1" applyFont="1" applyFill="1" applyBorder="1" applyAlignment="1">
      <alignment horizontal="right"/>
    </xf>
    <xf numFmtId="164" fontId="6" fillId="2" borderId="13" xfId="3" applyNumberFormat="1" applyFont="1" applyFill="1" applyBorder="1" applyAlignment="1">
      <alignment horizontal="right"/>
    </xf>
    <xf numFmtId="164" fontId="5" fillId="2" borderId="4" xfId="3" applyNumberFormat="1" applyFont="1" applyFill="1" applyBorder="1" applyAlignment="1" applyProtection="1">
      <alignment horizontal="right"/>
      <protection locked="0"/>
    </xf>
    <xf numFmtId="37" fontId="2" fillId="3" borderId="1" xfId="1" applyNumberFormat="1" applyFont="1" applyFill="1" applyBorder="1" applyAlignment="1" applyProtection="1">
      <alignment horizontal="center"/>
    </xf>
    <xf numFmtId="37" fontId="2" fillId="3" borderId="2" xfId="1" applyNumberFormat="1" applyFont="1" applyFill="1" applyBorder="1" applyAlignment="1" applyProtection="1">
      <alignment horizontal="center"/>
    </xf>
    <xf numFmtId="37" fontId="2" fillId="3" borderId="3" xfId="1" applyNumberFormat="1" applyFont="1" applyFill="1" applyBorder="1" applyAlignment="1" applyProtection="1">
      <alignment horizontal="center"/>
    </xf>
    <xf numFmtId="37" fontId="2" fillId="3" borderId="4" xfId="1" applyNumberFormat="1" applyFont="1" applyFill="1" applyBorder="1" applyAlignment="1" applyProtection="1">
      <alignment horizontal="center"/>
    </xf>
    <xf numFmtId="37" fontId="2" fillId="3" borderId="0" xfId="1" applyNumberFormat="1" applyFont="1" applyFill="1" applyBorder="1" applyAlignment="1" applyProtection="1">
      <alignment horizontal="center"/>
    </xf>
    <xf numFmtId="37" fontId="2" fillId="3" borderId="5" xfId="1" applyNumberFormat="1" applyFont="1" applyFill="1" applyBorder="1" applyAlignment="1" applyProtection="1">
      <alignment horizontal="center"/>
    </xf>
    <xf numFmtId="37" fontId="2" fillId="3" borderId="6" xfId="1" applyNumberFormat="1" applyFont="1" applyFill="1" applyBorder="1" applyAlignment="1" applyProtection="1">
      <alignment horizontal="center"/>
    </xf>
    <xf numFmtId="37" fontId="2" fillId="3" borderId="7" xfId="1" applyNumberFormat="1" applyFont="1" applyFill="1" applyBorder="1" applyAlignment="1" applyProtection="1">
      <alignment horizontal="center"/>
    </xf>
    <xf numFmtId="37" fontId="2" fillId="3" borderId="8" xfId="1" applyNumberFormat="1" applyFont="1" applyFill="1" applyBorder="1" applyAlignment="1" applyProtection="1">
      <alignment horizontal="center"/>
    </xf>
    <xf numFmtId="37" fontId="2" fillId="3" borderId="1" xfId="1" applyNumberFormat="1" applyFont="1" applyFill="1" applyBorder="1" applyAlignment="1" applyProtection="1">
      <alignment horizontal="center" vertical="center" wrapText="1"/>
    </xf>
    <xf numFmtId="37" fontId="2" fillId="3" borderId="3" xfId="1" applyNumberFormat="1" applyFont="1" applyFill="1" applyBorder="1" applyAlignment="1" applyProtection="1">
      <alignment horizontal="center" vertical="center"/>
    </xf>
    <xf numFmtId="37" fontId="2" fillId="3" borderId="4" xfId="1" applyNumberFormat="1" applyFont="1" applyFill="1" applyBorder="1" applyAlignment="1" applyProtection="1">
      <alignment horizontal="center" vertical="center"/>
    </xf>
    <xf numFmtId="37" fontId="2" fillId="3" borderId="5" xfId="1" applyNumberFormat="1" applyFont="1" applyFill="1" applyBorder="1" applyAlignment="1" applyProtection="1">
      <alignment horizontal="center" vertical="center"/>
    </xf>
    <xf numFmtId="37" fontId="2" fillId="3" borderId="6" xfId="1" applyNumberFormat="1" applyFont="1" applyFill="1" applyBorder="1" applyAlignment="1" applyProtection="1">
      <alignment horizontal="center" vertical="center"/>
    </xf>
    <xf numFmtId="37" fontId="2" fillId="3" borderId="8" xfId="1" applyNumberFormat="1" applyFont="1" applyFill="1" applyBorder="1" applyAlignment="1" applyProtection="1">
      <alignment horizontal="center" vertical="center"/>
    </xf>
    <xf numFmtId="37" fontId="2" fillId="3" borderId="9" xfId="1" applyNumberFormat="1" applyFont="1" applyFill="1" applyBorder="1" applyAlignment="1" applyProtection="1">
      <alignment horizontal="center"/>
    </xf>
    <xf numFmtId="37" fontId="2" fillId="3" borderId="10" xfId="1" applyNumberFormat="1" applyFont="1" applyFill="1" applyBorder="1" applyAlignment="1" applyProtection="1">
      <alignment horizontal="center"/>
    </xf>
    <xf numFmtId="37" fontId="2" fillId="3" borderId="11" xfId="1" applyNumberFormat="1" applyFont="1" applyFill="1" applyBorder="1" applyAlignment="1" applyProtection="1">
      <alignment horizontal="center"/>
    </xf>
    <xf numFmtId="37" fontId="2" fillId="3" borderId="12" xfId="1" applyNumberFormat="1" applyFont="1" applyFill="1" applyBorder="1" applyAlignment="1" applyProtection="1">
      <alignment horizontal="center" vertical="center" wrapText="1"/>
    </xf>
    <xf numFmtId="0" fontId="8" fillId="0" borderId="4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</cellXfs>
  <cellStyles count="21">
    <cellStyle name="Millares 2 2" xfId="15" xr:uid="{00000000-0005-0000-0000-000000000000}"/>
    <cellStyle name="Millares 2 3" xfId="3" xr:uid="{00000000-0005-0000-0000-000001000000}"/>
    <cellStyle name="Millares 5" xfId="1" xr:uid="{00000000-0005-0000-0000-000002000000}"/>
    <cellStyle name="Moneda 2 2" xfId="9" xr:uid="{00000000-0005-0000-0000-000003000000}"/>
    <cellStyle name="Normal" xfId="0" builtinId="0"/>
    <cellStyle name="Normal 10" xfId="2" xr:uid="{00000000-0005-0000-0000-000005000000}"/>
    <cellStyle name="Normal 15" xfId="6" xr:uid="{00000000-0005-0000-0000-000006000000}"/>
    <cellStyle name="Normal 2" xfId="11" xr:uid="{00000000-0005-0000-0000-000007000000}"/>
    <cellStyle name="Normal 2 2" xfId="7" xr:uid="{00000000-0005-0000-0000-000008000000}"/>
    <cellStyle name="Normal 3" xfId="12" xr:uid="{00000000-0005-0000-0000-000009000000}"/>
    <cellStyle name="Normal 3 2" xfId="17" xr:uid="{00000000-0005-0000-0000-00000A000000}"/>
    <cellStyle name="Normal 4" xfId="13" xr:uid="{00000000-0005-0000-0000-00000B000000}"/>
    <cellStyle name="Normal 6 3 2 2" xfId="16" xr:uid="{00000000-0005-0000-0000-00000C000000}"/>
    <cellStyle name="Normal 6 4" xfId="5" xr:uid="{00000000-0005-0000-0000-00000D000000}"/>
    <cellStyle name="Normal 6 4 2" xfId="18" xr:uid="{00000000-0005-0000-0000-00000E000000}"/>
    <cellStyle name="Normal 7 2" xfId="8" xr:uid="{00000000-0005-0000-0000-00000F000000}"/>
    <cellStyle name="Normal 7 2 2" xfId="19" xr:uid="{00000000-0005-0000-0000-000010000000}"/>
    <cellStyle name="Normal 7 3 2" xfId="14" xr:uid="{00000000-0005-0000-0000-000011000000}"/>
    <cellStyle name="Normal 7 4" xfId="20" xr:uid="{00000000-0005-0000-0000-000012000000}"/>
    <cellStyle name="Normal 9 3" xfId="4" xr:uid="{00000000-0005-0000-0000-000013000000}"/>
    <cellStyle name="Porcentual 2" xfId="1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87</xdr:row>
      <xdr:rowOff>157162</xdr:rowOff>
    </xdr:from>
    <xdr:ext cx="2343150" cy="55515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3995F7E5-793F-4490-81E2-6309EC806E15}"/>
                </a:ext>
              </a:extLst>
            </xdr:cNvPr>
            <xdr:cNvSpPr txBox="1"/>
          </xdr:nvSpPr>
          <xdr:spPr>
            <a:xfrm>
              <a:off x="342900" y="20540662"/>
              <a:ext cx="2343150" cy="5551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3995F7E5-793F-4490-81E2-6309EC806E15}"/>
                </a:ext>
              </a:extLst>
            </xdr:cNvPr>
            <xdr:cNvSpPr txBox="1"/>
          </xdr:nvSpPr>
          <xdr:spPr>
            <a:xfrm>
              <a:off x="342900" y="20540662"/>
              <a:ext cx="2343150" cy="5551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█(𝐸𝑙𝑎𝑏𝑜𝑟𝑎𝑑𝑜 𝑃𝑜𝑟@𝐶.𝑃. 𝐽𝑜𝑠𝑒 𝐷𝑎𝑛𝑖𝑒𝑙 𝑀𝑎𝑐𝑒𝑑𝑜 𝐹𝑙𝑜𝑟𝑒𝑠@𝐸𝑛𝑐. 𝐴𝑟𝑒𝑎 𝑑𝑒 𝑇𝑒𝑠𝑜𝑟𝑒𝑟𝑖𝑎))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2</xdr:col>
      <xdr:colOff>2333625</xdr:colOff>
      <xdr:row>87</xdr:row>
      <xdr:rowOff>157162</xdr:rowOff>
    </xdr:from>
    <xdr:ext cx="2752725" cy="5765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595C904E-B000-4CE3-882E-2FD8E0207565}"/>
                </a:ext>
              </a:extLst>
            </xdr:cNvPr>
            <xdr:cNvSpPr txBox="1"/>
          </xdr:nvSpPr>
          <xdr:spPr>
            <a:xfrm>
              <a:off x="2924175" y="20540662"/>
              <a:ext cx="2752725" cy="5765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𝑅𝑒𝑣𝑖𝑠𝑎𝑑𝑜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𝐷𝐼𝑅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𝐴𝑑𝑚𝑖𝑛𝑖𝑠𝑡𝑟𝑎𝑡𝑖𝑣𝑜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𝐹𝑖𝑛𝑎𝑛𝑐𝑖𝑒𝑟𝑜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595C904E-B000-4CE3-882E-2FD8E0207565}"/>
                </a:ext>
              </a:extLst>
            </xdr:cNvPr>
            <xdr:cNvSpPr txBox="1"/>
          </xdr:nvSpPr>
          <xdr:spPr>
            <a:xfrm>
              <a:off x="2924175" y="20540662"/>
              <a:ext cx="2752725" cy="5765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█(𝑅𝑒𝑣𝑖𝑠𝑎𝑑𝑜 𝑃𝑜𝑟@𝐿.𝐼.  𝑌𝑒𝑠𝑒𝑛𝑖𝑎 𝐹𝑖𝑔𝑢𝑒𝑟𝑜𝑎 𝐶𝑎𝑟𝑟𝑎𝑛𝑧𝑎@𝐷𝐼𝑅. 𝐴𝑑𝑚𝑖𝑛𝑖𝑠𝑡𝑟𝑎𝑡𝑖𝑣𝑜 𝑦 𝐹𝑖𝑛𝑎𝑛𝑐𝑖𝑒𝑟𝑜))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5</xdr:col>
      <xdr:colOff>428626</xdr:colOff>
      <xdr:row>87</xdr:row>
      <xdr:rowOff>152401</xdr:rowOff>
    </xdr:from>
    <xdr:ext cx="2724149" cy="5643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987DAA7-520F-4D0D-96D8-97A32EBEA76F}"/>
                </a:ext>
              </a:extLst>
            </xdr:cNvPr>
            <xdr:cNvSpPr txBox="1"/>
          </xdr:nvSpPr>
          <xdr:spPr>
            <a:xfrm>
              <a:off x="5791201" y="20535901"/>
              <a:ext cx="2724149" cy="564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𝐴𝑝𝑟𝑜𝑏𝑎𝑑𝑜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𝑀𝑡𝑟𝑜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𝐹𝑟𝑎𝑛𝑐𝑖𝑠𝑐𝑜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𝐽𝑎𝑣𝑖𝑒𝑟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𝑅𝑖𝑜𝑠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𝑀𝑎𝑟𝑡𝑖𝑛𝑒𝑧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𝐷𝑖𝑟𝑒𝑐𝑡𝑜𝑟𝐺𝑒𝑛𝑒𝑟𝑎𝑙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987DAA7-520F-4D0D-96D8-97A32EBEA76F}"/>
                </a:ext>
              </a:extLst>
            </xdr:cNvPr>
            <xdr:cNvSpPr txBox="1"/>
          </xdr:nvSpPr>
          <xdr:spPr>
            <a:xfrm>
              <a:off x="5791201" y="20535901"/>
              <a:ext cx="2724149" cy="564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█(𝐴𝑝𝑟𝑜𝑏𝑎𝑑𝑜 𝑃𝑜𝑟@𝑀𝑡𝑟𝑜. 𝐹𝑟𝑎𝑛𝑐𝑖𝑠𝑐𝑜 𝐽𝑎𝑣𝑖𝑒𝑟 𝑅𝑖𝑜𝑠 𝑀𝑎𝑟𝑡𝑖𝑛𝑒𝑧@𝐷𝑖𝑟𝑒𝑐𝑡𝑜𝑟𝐺𝑒𝑛𝑒𝑟𝑎𝑙))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7</xdr:col>
      <xdr:colOff>876300</xdr:colOff>
      <xdr:row>87</xdr:row>
      <xdr:rowOff>157162</xdr:rowOff>
    </xdr:from>
    <xdr:ext cx="2343150" cy="5721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5CBB98A8-0BBA-42D3-96B1-B8DCC6368B97}"/>
                </a:ext>
              </a:extLst>
            </xdr:cNvPr>
            <xdr:cNvSpPr txBox="1"/>
          </xdr:nvSpPr>
          <xdr:spPr>
            <a:xfrm>
              <a:off x="8410575" y="20540662"/>
              <a:ext cx="2343150" cy="5721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𝑖𝑛𝑡𝑒𝑟𝑛𝑜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5CBB98A8-0BBA-42D3-96B1-B8DCC6368B97}"/>
                </a:ext>
              </a:extLst>
            </xdr:cNvPr>
            <xdr:cNvSpPr txBox="1"/>
          </xdr:nvSpPr>
          <xdr:spPr>
            <a:xfrm>
              <a:off x="8410575" y="20540662"/>
              <a:ext cx="2343150" cy="5721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𝑖𝑛𝑡𝑒𝑟𝑛𝑜))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7</xdr:col>
      <xdr:colOff>238125</xdr:colOff>
      <xdr:row>0</xdr:row>
      <xdr:rowOff>133350</xdr:rowOff>
    </xdr:from>
    <xdr:ext cx="2219325" cy="790575"/>
    <xdr:pic>
      <xdr:nvPicPr>
        <xdr:cNvPr id="8" name="Imagen 7">
          <a:extLst>
            <a:ext uri="{FF2B5EF4-FFF2-40B4-BE49-F238E27FC236}">
              <a16:creationId xmlns:a16="http://schemas.microsoft.com/office/drawing/2014/main" id="{C04456D4-D66D-4843-B712-B99A7DE1DB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33350"/>
          <a:ext cx="2219325" cy="7905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123825</xdr:colOff>
      <xdr:row>0</xdr:row>
      <xdr:rowOff>190500</xdr:rowOff>
    </xdr:from>
    <xdr:ext cx="1866900" cy="790574"/>
    <xdr:pic>
      <xdr:nvPicPr>
        <xdr:cNvPr id="9" name="Imagen 6">
          <a:extLst>
            <a:ext uri="{FF2B5EF4-FFF2-40B4-BE49-F238E27FC236}">
              <a16:creationId xmlns:a16="http://schemas.microsoft.com/office/drawing/2014/main" id="{70470BAC-1064-48CE-90FA-6104FBF4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0500"/>
          <a:ext cx="186690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showGridLines="0" tabSelected="1" workbookViewId="0">
      <pane xSplit="1" ySplit="8" topLeftCell="B63" activePane="bottomRight" state="frozen"/>
      <selection pane="topRight" activeCell="B1" sqref="B1"/>
      <selection pane="bottomLeft" activeCell="A9" sqref="A9"/>
      <selection pane="bottomRight" activeCell="B6" sqref="B6:C8"/>
    </sheetView>
  </sheetViews>
  <sheetFormatPr baseColWidth="10" defaultRowHeight="15" x14ac:dyDescent="0.25"/>
  <cols>
    <col min="1" max="1" width="3.42578125" customWidth="1"/>
    <col min="2" max="2" width="5.42578125" customWidth="1"/>
    <col min="3" max="3" width="37.140625" customWidth="1"/>
    <col min="4" max="4" width="17.140625" customWidth="1"/>
    <col min="5" max="5" width="17.28515625" customWidth="1"/>
    <col min="6" max="6" width="15.85546875" customWidth="1"/>
    <col min="7" max="7" width="16.7109375" customWidth="1"/>
    <col min="8" max="8" width="17.5703125" customWidth="1"/>
    <col min="9" max="9" width="16.85546875" customWidth="1"/>
  </cols>
  <sheetData>
    <row r="1" spans="2:9" ht="91.5" customHeight="1" x14ac:dyDescent="0.25">
      <c r="I1" s="10" t="s">
        <v>85</v>
      </c>
    </row>
    <row r="2" spans="2:9" x14ac:dyDescent="0.25">
      <c r="B2" s="26" t="s">
        <v>86</v>
      </c>
      <c r="C2" s="27"/>
      <c r="D2" s="27"/>
      <c r="E2" s="27"/>
      <c r="F2" s="27"/>
      <c r="G2" s="27"/>
      <c r="H2" s="27"/>
      <c r="I2" s="28"/>
    </row>
    <row r="3" spans="2:9" x14ac:dyDescent="0.25">
      <c r="B3" s="29" t="s">
        <v>2</v>
      </c>
      <c r="C3" s="30"/>
      <c r="D3" s="30"/>
      <c r="E3" s="30"/>
      <c r="F3" s="30"/>
      <c r="G3" s="30"/>
      <c r="H3" s="30"/>
      <c r="I3" s="31"/>
    </row>
    <row r="4" spans="2:9" x14ac:dyDescent="0.25">
      <c r="B4" s="29" t="s">
        <v>3</v>
      </c>
      <c r="C4" s="30"/>
      <c r="D4" s="30"/>
      <c r="E4" s="30"/>
      <c r="F4" s="30"/>
      <c r="G4" s="30"/>
      <c r="H4" s="30"/>
      <c r="I4" s="31"/>
    </row>
    <row r="5" spans="2:9" x14ac:dyDescent="0.25">
      <c r="B5" s="32" t="s">
        <v>87</v>
      </c>
      <c r="C5" s="33"/>
      <c r="D5" s="33"/>
      <c r="E5" s="33"/>
      <c r="F5" s="33"/>
      <c r="G5" s="33"/>
      <c r="H5" s="33"/>
      <c r="I5" s="34"/>
    </row>
    <row r="6" spans="2:9" x14ac:dyDescent="0.25">
      <c r="B6" s="35" t="s">
        <v>4</v>
      </c>
      <c r="C6" s="36"/>
      <c r="D6" s="41" t="s">
        <v>5</v>
      </c>
      <c r="E6" s="42"/>
      <c r="F6" s="42"/>
      <c r="G6" s="42"/>
      <c r="H6" s="43"/>
      <c r="I6" s="44" t="s">
        <v>6</v>
      </c>
    </row>
    <row r="7" spans="2:9" ht="24" x14ac:dyDescent="0.25">
      <c r="B7" s="37"/>
      <c r="C7" s="38"/>
      <c r="D7" s="13" t="s">
        <v>7</v>
      </c>
      <c r="E7" s="14" t="s">
        <v>8</v>
      </c>
      <c r="F7" s="13" t="s">
        <v>0</v>
      </c>
      <c r="G7" s="13" t="s">
        <v>1</v>
      </c>
      <c r="H7" s="13" t="s">
        <v>9</v>
      </c>
      <c r="I7" s="44"/>
    </row>
    <row r="8" spans="2:9" x14ac:dyDescent="0.25">
      <c r="B8" s="39"/>
      <c r="C8" s="40"/>
      <c r="D8" s="15">
        <v>1</v>
      </c>
      <c r="E8" s="15">
        <v>2</v>
      </c>
      <c r="F8" s="15" t="s">
        <v>10</v>
      </c>
      <c r="G8" s="15">
        <v>4</v>
      </c>
      <c r="H8" s="15">
        <v>5</v>
      </c>
      <c r="I8" s="15" t="s">
        <v>11</v>
      </c>
    </row>
    <row r="9" spans="2:9" ht="13.5" customHeight="1" x14ac:dyDescent="0.25">
      <c r="B9" s="45" t="s">
        <v>12</v>
      </c>
      <c r="C9" s="46"/>
      <c r="D9" s="16">
        <f t="shared" ref="D9:H9" si="0">SUM(D10:D16)</f>
        <v>37634618.439999998</v>
      </c>
      <c r="E9" s="16">
        <f t="shared" si="0"/>
        <v>30000</v>
      </c>
      <c r="F9" s="16">
        <f t="shared" si="0"/>
        <v>37664618.439999998</v>
      </c>
      <c r="G9" s="16">
        <f t="shared" si="0"/>
        <v>16764692.459999999</v>
      </c>
      <c r="H9" s="16">
        <f t="shared" si="0"/>
        <v>16239963.84</v>
      </c>
      <c r="I9" s="16">
        <f>SUM(I10:I16)</f>
        <v>20899925.98</v>
      </c>
    </row>
    <row r="10" spans="2:9" ht="25.5" customHeight="1" x14ac:dyDescent="0.25">
      <c r="B10" s="1"/>
      <c r="C10" s="2" t="s">
        <v>13</v>
      </c>
      <c r="D10" s="17">
        <v>17211168</v>
      </c>
      <c r="E10" s="17">
        <v>0</v>
      </c>
      <c r="F10" s="18">
        <f>D10+E10</f>
        <v>17211168</v>
      </c>
      <c r="G10" s="17">
        <v>8402795</v>
      </c>
      <c r="H10" s="17">
        <v>8402795</v>
      </c>
      <c r="I10" s="18">
        <f>F10-G10</f>
        <v>8808373</v>
      </c>
    </row>
    <row r="11" spans="2:9" ht="25.5" customHeight="1" x14ac:dyDescent="0.25">
      <c r="B11" s="1"/>
      <c r="C11" s="2" t="s">
        <v>14</v>
      </c>
      <c r="D11" s="17">
        <v>3822126.18</v>
      </c>
      <c r="E11" s="17">
        <v>0</v>
      </c>
      <c r="F11" s="18">
        <f t="shared" ref="F11:F16" si="1">D11+E11</f>
        <v>3822126.18</v>
      </c>
      <c r="G11" s="17">
        <v>1905253</v>
      </c>
      <c r="H11" s="17">
        <v>1905253</v>
      </c>
      <c r="I11" s="18">
        <f t="shared" ref="I11:I16" si="2">F11-G11</f>
        <v>1916873.1800000002</v>
      </c>
    </row>
    <row r="12" spans="2:9" ht="16.5" customHeight="1" x14ac:dyDescent="0.25">
      <c r="B12" s="1"/>
      <c r="C12" s="2" t="s">
        <v>15</v>
      </c>
      <c r="D12" s="17">
        <v>4585476.32</v>
      </c>
      <c r="E12" s="17">
        <v>0</v>
      </c>
      <c r="F12" s="18">
        <f t="shared" si="1"/>
        <v>4585476.32</v>
      </c>
      <c r="G12" s="17">
        <v>167138</v>
      </c>
      <c r="H12" s="17">
        <v>167138</v>
      </c>
      <c r="I12" s="18">
        <f t="shared" si="2"/>
        <v>4418338.32</v>
      </c>
    </row>
    <row r="13" spans="2:9" ht="12.75" customHeight="1" x14ac:dyDescent="0.25">
      <c r="B13" s="1"/>
      <c r="C13" s="2" t="s">
        <v>16</v>
      </c>
      <c r="D13" s="17">
        <v>4631858.97</v>
      </c>
      <c r="E13" s="17">
        <v>0</v>
      </c>
      <c r="F13" s="18">
        <f t="shared" si="1"/>
        <v>4631858.97</v>
      </c>
      <c r="G13" s="17">
        <v>2583295.86</v>
      </c>
      <c r="H13" s="17">
        <v>2058567.24</v>
      </c>
      <c r="I13" s="18">
        <f t="shared" si="2"/>
        <v>2048563.1099999999</v>
      </c>
    </row>
    <row r="14" spans="2:9" ht="13.5" customHeight="1" x14ac:dyDescent="0.25">
      <c r="B14" s="1"/>
      <c r="C14" s="2" t="s">
        <v>17</v>
      </c>
      <c r="D14" s="17">
        <v>6456088.9699999997</v>
      </c>
      <c r="E14" s="17">
        <v>0</v>
      </c>
      <c r="F14" s="18">
        <f t="shared" si="1"/>
        <v>6456088.9699999997</v>
      </c>
      <c r="G14" s="17">
        <v>3318144.6</v>
      </c>
      <c r="H14" s="17">
        <v>3318144.6</v>
      </c>
      <c r="I14" s="18">
        <f t="shared" si="2"/>
        <v>3137944.3699999996</v>
      </c>
    </row>
    <row r="15" spans="2:9" x14ac:dyDescent="0.25">
      <c r="B15" s="1"/>
      <c r="C15" s="2" t="s">
        <v>18</v>
      </c>
      <c r="D15" s="17">
        <v>0</v>
      </c>
      <c r="E15" s="17">
        <v>0</v>
      </c>
      <c r="F15" s="18">
        <f t="shared" si="1"/>
        <v>0</v>
      </c>
      <c r="G15" s="17">
        <v>0</v>
      </c>
      <c r="H15" s="17">
        <v>0</v>
      </c>
      <c r="I15" s="18">
        <f t="shared" si="2"/>
        <v>0</v>
      </c>
    </row>
    <row r="16" spans="2:9" ht="13.5" customHeight="1" x14ac:dyDescent="0.25">
      <c r="B16" s="1"/>
      <c r="C16" s="2" t="s">
        <v>19</v>
      </c>
      <c r="D16" s="17">
        <v>927900</v>
      </c>
      <c r="E16" s="17">
        <v>30000</v>
      </c>
      <c r="F16" s="18">
        <f t="shared" si="1"/>
        <v>957900</v>
      </c>
      <c r="G16" s="17">
        <v>388066</v>
      </c>
      <c r="H16" s="17">
        <v>388066</v>
      </c>
      <c r="I16" s="18">
        <f t="shared" si="2"/>
        <v>569834</v>
      </c>
    </row>
    <row r="17" spans="2:9" x14ac:dyDescent="0.25">
      <c r="B17" s="45" t="s">
        <v>20</v>
      </c>
      <c r="C17" s="46"/>
      <c r="D17" s="16">
        <f t="shared" ref="D17:H17" si="3">SUM(D18:D26)</f>
        <v>2954457.74</v>
      </c>
      <c r="E17" s="16">
        <f t="shared" si="3"/>
        <v>60000</v>
      </c>
      <c r="F17" s="16">
        <f t="shared" si="3"/>
        <v>3014457.74</v>
      </c>
      <c r="G17" s="16">
        <f t="shared" si="3"/>
        <v>1328995.97</v>
      </c>
      <c r="H17" s="16">
        <f t="shared" si="3"/>
        <v>1158964.94</v>
      </c>
      <c r="I17" s="16">
        <f>SUM(I18:I26)</f>
        <v>1685461.7700000003</v>
      </c>
    </row>
    <row r="18" spans="2:9" ht="25.5" customHeight="1" x14ac:dyDescent="0.25">
      <c r="B18" s="1"/>
      <c r="C18" s="2" t="s">
        <v>21</v>
      </c>
      <c r="D18" s="17">
        <v>364650.28</v>
      </c>
      <c r="E18" s="17">
        <v>55000</v>
      </c>
      <c r="F18" s="18">
        <f>D18+E18</f>
        <v>419650.28</v>
      </c>
      <c r="G18" s="17">
        <v>201846.99</v>
      </c>
      <c r="H18" s="17">
        <v>201846.99</v>
      </c>
      <c r="I18" s="18">
        <f>F18-G18</f>
        <v>217803.29000000004</v>
      </c>
    </row>
    <row r="19" spans="2:9" ht="16.5" customHeight="1" x14ac:dyDescent="0.25">
      <c r="B19" s="1"/>
      <c r="C19" s="2" t="s">
        <v>22</v>
      </c>
      <c r="D19" s="17">
        <v>0</v>
      </c>
      <c r="E19" s="17">
        <v>0</v>
      </c>
      <c r="F19" s="18">
        <f t="shared" ref="F19:F26" si="4">D19+E19</f>
        <v>0</v>
      </c>
      <c r="G19" s="17">
        <v>0</v>
      </c>
      <c r="H19" s="17">
        <v>0</v>
      </c>
      <c r="I19" s="18">
        <f t="shared" ref="I19:I26" si="5">F19-G19</f>
        <v>0</v>
      </c>
    </row>
    <row r="20" spans="2:9" ht="30" customHeight="1" x14ac:dyDescent="0.25">
      <c r="B20" s="1"/>
      <c r="C20" s="2" t="s">
        <v>23</v>
      </c>
      <c r="D20" s="17">
        <v>99564.46</v>
      </c>
      <c r="E20" s="17">
        <v>0</v>
      </c>
      <c r="F20" s="18">
        <f t="shared" si="4"/>
        <v>99564.46</v>
      </c>
      <c r="G20" s="17">
        <v>0</v>
      </c>
      <c r="H20" s="17">
        <v>0</v>
      </c>
      <c r="I20" s="18">
        <f t="shared" si="5"/>
        <v>99564.46</v>
      </c>
    </row>
    <row r="21" spans="2:9" ht="28.5" customHeight="1" x14ac:dyDescent="0.25">
      <c r="B21" s="1"/>
      <c r="C21" s="2" t="s">
        <v>24</v>
      </c>
      <c r="D21" s="17">
        <v>67719.179999999993</v>
      </c>
      <c r="E21" s="17">
        <v>0</v>
      </c>
      <c r="F21" s="18">
        <f t="shared" si="4"/>
        <v>67719.179999999993</v>
      </c>
      <c r="G21" s="17">
        <v>21050.04</v>
      </c>
      <c r="H21" s="17">
        <v>21050.04</v>
      </c>
      <c r="I21" s="18">
        <f t="shared" si="5"/>
        <v>46669.139999999992</v>
      </c>
    </row>
    <row r="22" spans="2:9" ht="25.5" customHeight="1" x14ac:dyDescent="0.25">
      <c r="B22" s="1"/>
      <c r="C22" s="2" t="s">
        <v>25</v>
      </c>
      <c r="D22" s="17">
        <v>1577676.22</v>
      </c>
      <c r="E22" s="17">
        <v>0</v>
      </c>
      <c r="F22" s="18">
        <f t="shared" si="4"/>
        <v>1577676.22</v>
      </c>
      <c r="G22" s="17">
        <v>597754.23</v>
      </c>
      <c r="H22" s="17">
        <v>440482.23</v>
      </c>
      <c r="I22" s="18">
        <f t="shared" si="5"/>
        <v>979921.99</v>
      </c>
    </row>
    <row r="23" spans="2:9" ht="18" customHeight="1" x14ac:dyDescent="0.25">
      <c r="B23" s="1"/>
      <c r="C23" s="2" t="s">
        <v>26</v>
      </c>
      <c r="D23" s="17">
        <v>628286.4</v>
      </c>
      <c r="E23" s="17">
        <v>0</v>
      </c>
      <c r="F23" s="18">
        <f t="shared" si="4"/>
        <v>628286.4</v>
      </c>
      <c r="G23" s="17">
        <v>351671.96</v>
      </c>
      <c r="H23" s="17">
        <v>338912.93</v>
      </c>
      <c r="I23" s="18">
        <f t="shared" si="5"/>
        <v>276614.44</v>
      </c>
    </row>
    <row r="24" spans="2:9" ht="23.25" customHeight="1" x14ac:dyDescent="0.25">
      <c r="B24" s="1"/>
      <c r="C24" s="2" t="s">
        <v>27</v>
      </c>
      <c r="D24" s="17">
        <v>83200</v>
      </c>
      <c r="E24" s="17">
        <v>0</v>
      </c>
      <c r="F24" s="18">
        <f t="shared" si="4"/>
        <v>83200</v>
      </c>
      <c r="G24" s="17">
        <v>64202.15</v>
      </c>
      <c r="H24" s="17">
        <v>64202.15</v>
      </c>
      <c r="I24" s="18">
        <f>F24-G24</f>
        <v>18997.849999999999</v>
      </c>
    </row>
    <row r="25" spans="2:9" ht="18" customHeight="1" x14ac:dyDescent="0.25">
      <c r="B25" s="1"/>
      <c r="C25" s="2" t="s">
        <v>28</v>
      </c>
      <c r="D25" s="17">
        <v>0</v>
      </c>
      <c r="E25" s="17">
        <v>0</v>
      </c>
      <c r="F25" s="18">
        <f t="shared" si="4"/>
        <v>0</v>
      </c>
      <c r="G25" s="17">
        <v>0</v>
      </c>
      <c r="H25" s="17">
        <v>0</v>
      </c>
      <c r="I25" s="18">
        <f t="shared" si="5"/>
        <v>0</v>
      </c>
    </row>
    <row r="26" spans="2:9" ht="24" customHeight="1" x14ac:dyDescent="0.25">
      <c r="B26" s="1"/>
      <c r="C26" s="2" t="s">
        <v>29</v>
      </c>
      <c r="D26" s="17">
        <v>133361.20000000001</v>
      </c>
      <c r="E26" s="17">
        <v>5000</v>
      </c>
      <c r="F26" s="18">
        <f t="shared" si="4"/>
        <v>138361.20000000001</v>
      </c>
      <c r="G26" s="17">
        <v>92470.6</v>
      </c>
      <c r="H26" s="17">
        <v>92470.6</v>
      </c>
      <c r="I26" s="18">
        <f t="shared" si="5"/>
        <v>45890.600000000006</v>
      </c>
    </row>
    <row r="27" spans="2:9" x14ac:dyDescent="0.25">
      <c r="B27" s="45" t="s">
        <v>30</v>
      </c>
      <c r="C27" s="46"/>
      <c r="D27" s="16">
        <f t="shared" ref="D27" si="6">SUM(D28:D36)</f>
        <v>24574953.740000002</v>
      </c>
      <c r="E27" s="16">
        <f t="shared" ref="E27" si="7">SUM(E28:E36)</f>
        <v>255000</v>
      </c>
      <c r="F27" s="16">
        <f t="shared" ref="F27:H27" si="8">SUM(F28:F36)</f>
        <v>24829953.740000002</v>
      </c>
      <c r="G27" s="16">
        <f t="shared" si="8"/>
        <v>11976983.870000001</v>
      </c>
      <c r="H27" s="16">
        <f t="shared" si="8"/>
        <v>11879966.870000001</v>
      </c>
      <c r="I27" s="16">
        <f>SUM(I28:I36)</f>
        <v>12852969.870000001</v>
      </c>
    </row>
    <row r="28" spans="2:9" ht="15.75" customHeight="1" x14ac:dyDescent="0.25">
      <c r="B28" s="1"/>
      <c r="C28" s="2" t="s">
        <v>31</v>
      </c>
      <c r="D28" s="17">
        <v>12135682.800000001</v>
      </c>
      <c r="E28" s="17">
        <v>0</v>
      </c>
      <c r="F28" s="18">
        <f>D28+E28</f>
        <v>12135682.800000001</v>
      </c>
      <c r="G28" s="17">
        <v>8088747.21</v>
      </c>
      <c r="H28" s="17">
        <v>8088747.21</v>
      </c>
      <c r="I28" s="18">
        <f>F28-G28</f>
        <v>4046935.5900000008</v>
      </c>
    </row>
    <row r="29" spans="2:9" ht="15" customHeight="1" x14ac:dyDescent="0.25">
      <c r="B29" s="1"/>
      <c r="C29" s="2" t="s">
        <v>32</v>
      </c>
      <c r="D29" s="17">
        <v>100000</v>
      </c>
      <c r="E29" s="17">
        <v>0</v>
      </c>
      <c r="F29" s="18">
        <f t="shared" ref="F29:F36" si="9">D29+E29</f>
        <v>100000</v>
      </c>
      <c r="G29" s="17">
        <v>18000</v>
      </c>
      <c r="H29" s="17">
        <v>18000</v>
      </c>
      <c r="I29" s="18">
        <f t="shared" ref="I29:I36" si="10">F29-G29</f>
        <v>82000</v>
      </c>
    </row>
    <row r="30" spans="2:9" ht="24" customHeight="1" x14ac:dyDescent="0.25">
      <c r="B30" s="1"/>
      <c r="C30" s="2" t="s">
        <v>33</v>
      </c>
      <c r="D30" s="17">
        <v>472500</v>
      </c>
      <c r="E30" s="17">
        <v>0</v>
      </c>
      <c r="F30" s="18">
        <f t="shared" si="9"/>
        <v>472500</v>
      </c>
      <c r="G30" s="17">
        <v>348600</v>
      </c>
      <c r="H30" s="17">
        <v>348600</v>
      </c>
      <c r="I30" s="18">
        <f t="shared" si="10"/>
        <v>123900</v>
      </c>
    </row>
    <row r="31" spans="2:9" ht="25.5" customHeight="1" x14ac:dyDescent="0.25">
      <c r="B31" s="1"/>
      <c r="C31" s="2" t="s">
        <v>34</v>
      </c>
      <c r="D31" s="17">
        <v>169647.19</v>
      </c>
      <c r="E31" s="17">
        <v>0</v>
      </c>
      <c r="F31" s="18">
        <f t="shared" si="9"/>
        <v>169647.19</v>
      </c>
      <c r="G31" s="17">
        <v>96176.55</v>
      </c>
      <c r="H31" s="17">
        <v>96176.55</v>
      </c>
      <c r="I31" s="18">
        <f t="shared" si="10"/>
        <v>73470.64</v>
      </c>
    </row>
    <row r="32" spans="2:9" ht="26.25" customHeight="1" x14ac:dyDescent="0.25">
      <c r="B32" s="1"/>
      <c r="C32" s="2" t="s">
        <v>35</v>
      </c>
      <c r="D32" s="17">
        <v>6857583.4500000002</v>
      </c>
      <c r="E32" s="17">
        <v>5000</v>
      </c>
      <c r="F32" s="18">
        <f t="shared" si="9"/>
        <v>6862583.4500000002</v>
      </c>
      <c r="G32" s="17">
        <v>1523285.34</v>
      </c>
      <c r="H32" s="17">
        <v>1511826.34</v>
      </c>
      <c r="I32" s="18">
        <f t="shared" si="10"/>
        <v>5339298.1100000003</v>
      </c>
    </row>
    <row r="33" spans="1:10" ht="24" customHeight="1" x14ac:dyDescent="0.25">
      <c r="B33" s="1"/>
      <c r="C33" s="2" t="s">
        <v>36</v>
      </c>
      <c r="D33" s="17">
        <v>14000</v>
      </c>
      <c r="E33" s="17">
        <v>0</v>
      </c>
      <c r="F33" s="18">
        <f t="shared" si="9"/>
        <v>14000</v>
      </c>
      <c r="G33" s="17">
        <v>450</v>
      </c>
      <c r="H33" s="17">
        <v>450</v>
      </c>
      <c r="I33" s="18">
        <f t="shared" si="10"/>
        <v>13550</v>
      </c>
    </row>
    <row r="34" spans="1:10" ht="16.5" customHeight="1" x14ac:dyDescent="0.25">
      <c r="B34" s="1"/>
      <c r="C34" s="2" t="s">
        <v>37</v>
      </c>
      <c r="D34" s="17">
        <v>16000</v>
      </c>
      <c r="E34" s="17">
        <v>10000</v>
      </c>
      <c r="F34" s="18">
        <f t="shared" si="9"/>
        <v>26000</v>
      </c>
      <c r="G34" s="17">
        <v>13915.58</v>
      </c>
      <c r="H34" s="17">
        <v>13915.58</v>
      </c>
      <c r="I34" s="18">
        <f t="shared" si="10"/>
        <v>12084.42</v>
      </c>
    </row>
    <row r="35" spans="1:10" ht="15" customHeight="1" x14ac:dyDescent="0.25">
      <c r="B35" s="1"/>
      <c r="C35" s="2" t="s">
        <v>38</v>
      </c>
      <c r="D35" s="17">
        <v>100173.8</v>
      </c>
      <c r="E35" s="17">
        <v>0</v>
      </c>
      <c r="F35" s="18">
        <f t="shared" si="9"/>
        <v>100173.8</v>
      </c>
      <c r="G35" s="17">
        <v>34575.32</v>
      </c>
      <c r="H35" s="17">
        <v>34575.32</v>
      </c>
      <c r="I35" s="18">
        <f t="shared" si="10"/>
        <v>65598.48000000001</v>
      </c>
    </row>
    <row r="36" spans="1:10" ht="15" customHeight="1" x14ac:dyDescent="0.25">
      <c r="B36" s="1"/>
      <c r="C36" s="2" t="s">
        <v>39</v>
      </c>
      <c r="D36" s="17">
        <v>4709366.5</v>
      </c>
      <c r="E36" s="17">
        <v>240000</v>
      </c>
      <c r="F36" s="18">
        <f t="shared" si="9"/>
        <v>4949366.5</v>
      </c>
      <c r="G36" s="17">
        <v>1853233.87</v>
      </c>
      <c r="H36" s="17">
        <v>1767675.87</v>
      </c>
      <c r="I36" s="18">
        <f t="shared" si="10"/>
        <v>3096132.63</v>
      </c>
    </row>
    <row r="37" spans="1:10" ht="24" customHeight="1" x14ac:dyDescent="0.25">
      <c r="B37" s="45" t="s">
        <v>40</v>
      </c>
      <c r="C37" s="46"/>
      <c r="D37" s="16">
        <f t="shared" ref="D37:H37" si="11">SUM(D38:D46)</f>
        <v>0</v>
      </c>
      <c r="E37" s="16">
        <f t="shared" si="11"/>
        <v>0</v>
      </c>
      <c r="F37" s="16">
        <f t="shared" si="11"/>
        <v>0</v>
      </c>
      <c r="G37" s="16">
        <f t="shared" si="11"/>
        <v>0</v>
      </c>
      <c r="H37" s="16">
        <f t="shared" si="11"/>
        <v>0</v>
      </c>
      <c r="I37" s="16">
        <f>SUM(I38:I46)</f>
        <v>0</v>
      </c>
    </row>
    <row r="38" spans="1:10" ht="27.75" customHeight="1" x14ac:dyDescent="0.25">
      <c r="B38" s="1"/>
      <c r="C38" s="2" t="s">
        <v>41</v>
      </c>
      <c r="D38" s="17">
        <v>0</v>
      </c>
      <c r="E38" s="17">
        <v>0</v>
      </c>
      <c r="F38" s="18">
        <f>D38+E38</f>
        <v>0</v>
      </c>
      <c r="G38" s="17">
        <v>0</v>
      </c>
      <c r="H38" s="17">
        <v>0</v>
      </c>
      <c r="I38" s="18">
        <f>F38-G38</f>
        <v>0</v>
      </c>
    </row>
    <row r="39" spans="1:10" ht="14.25" customHeight="1" x14ac:dyDescent="0.25">
      <c r="B39" s="1"/>
      <c r="C39" s="2" t="s">
        <v>42</v>
      </c>
      <c r="D39" s="17">
        <v>0</v>
      </c>
      <c r="E39" s="17">
        <v>0</v>
      </c>
      <c r="F39" s="18">
        <f t="shared" ref="F39:F46" si="12">D39+E39</f>
        <v>0</v>
      </c>
      <c r="G39" s="17">
        <v>0</v>
      </c>
      <c r="H39" s="17">
        <v>0</v>
      </c>
      <c r="I39" s="18">
        <f t="shared" ref="I39:I46" si="13">F39-G39</f>
        <v>0</v>
      </c>
    </row>
    <row r="40" spans="1:10" ht="15.75" customHeight="1" x14ac:dyDescent="0.25">
      <c r="B40" s="1"/>
      <c r="C40" s="2" t="s">
        <v>43</v>
      </c>
      <c r="D40" s="17">
        <v>0</v>
      </c>
      <c r="E40" s="17">
        <v>0</v>
      </c>
      <c r="F40" s="18">
        <f t="shared" si="12"/>
        <v>0</v>
      </c>
      <c r="G40" s="17">
        <v>0</v>
      </c>
      <c r="H40" s="17">
        <v>0</v>
      </c>
      <c r="I40" s="18">
        <f t="shared" si="13"/>
        <v>0</v>
      </c>
    </row>
    <row r="41" spans="1:10" ht="14.25" customHeight="1" x14ac:dyDescent="0.25">
      <c r="B41" s="1"/>
      <c r="C41" s="2" t="s">
        <v>44</v>
      </c>
      <c r="D41" s="17">
        <v>0</v>
      </c>
      <c r="E41" s="17">
        <v>0</v>
      </c>
      <c r="F41" s="18">
        <f t="shared" si="12"/>
        <v>0</v>
      </c>
      <c r="G41" s="17">
        <v>0</v>
      </c>
      <c r="H41" s="17">
        <v>0</v>
      </c>
      <c r="I41" s="18">
        <f t="shared" si="13"/>
        <v>0</v>
      </c>
    </row>
    <row r="42" spans="1:10" ht="16.5" customHeight="1" x14ac:dyDescent="0.25">
      <c r="B42" s="1"/>
      <c r="C42" s="2" t="s">
        <v>45</v>
      </c>
      <c r="D42" s="17">
        <v>0</v>
      </c>
      <c r="E42" s="17">
        <v>0</v>
      </c>
      <c r="F42" s="18">
        <f t="shared" si="12"/>
        <v>0</v>
      </c>
      <c r="G42" s="17">
        <v>0</v>
      </c>
      <c r="H42" s="17">
        <v>0</v>
      </c>
      <c r="I42" s="18">
        <f t="shared" si="13"/>
        <v>0</v>
      </c>
    </row>
    <row r="43" spans="1:10" ht="25.5" customHeight="1" x14ac:dyDescent="0.25">
      <c r="B43" s="1"/>
      <c r="C43" s="2" t="s">
        <v>46</v>
      </c>
      <c r="D43" s="17">
        <v>0</v>
      </c>
      <c r="E43" s="17">
        <v>0</v>
      </c>
      <c r="F43" s="18">
        <f t="shared" si="12"/>
        <v>0</v>
      </c>
      <c r="G43" s="17">
        <v>0</v>
      </c>
      <c r="H43" s="17">
        <v>0</v>
      </c>
      <c r="I43" s="18">
        <f t="shared" si="13"/>
        <v>0</v>
      </c>
    </row>
    <row r="44" spans="1:10" ht="15" customHeight="1" x14ac:dyDescent="0.25">
      <c r="B44" s="1"/>
      <c r="C44" s="2" t="s">
        <v>47</v>
      </c>
      <c r="D44" s="17">
        <v>0</v>
      </c>
      <c r="E44" s="17">
        <v>0</v>
      </c>
      <c r="F44" s="18">
        <f t="shared" si="12"/>
        <v>0</v>
      </c>
      <c r="G44" s="17">
        <v>0</v>
      </c>
      <c r="H44" s="17">
        <v>0</v>
      </c>
      <c r="I44" s="18">
        <f t="shared" si="13"/>
        <v>0</v>
      </c>
    </row>
    <row r="45" spans="1:10" x14ac:dyDescent="0.25">
      <c r="A45" s="8"/>
      <c r="B45" s="1"/>
      <c r="C45" s="5" t="s">
        <v>48</v>
      </c>
      <c r="D45" s="19">
        <v>0</v>
      </c>
      <c r="E45" s="17">
        <v>0</v>
      </c>
      <c r="F45" s="18">
        <f t="shared" si="12"/>
        <v>0</v>
      </c>
      <c r="G45" s="17">
        <v>0</v>
      </c>
      <c r="H45" s="17">
        <v>0</v>
      </c>
      <c r="I45" s="18">
        <f t="shared" si="13"/>
        <v>0</v>
      </c>
      <c r="J45" s="7"/>
    </row>
    <row r="46" spans="1:10" ht="15" customHeight="1" x14ac:dyDescent="0.25">
      <c r="B46" s="1"/>
      <c r="C46" s="5" t="s">
        <v>49</v>
      </c>
      <c r="D46" s="17">
        <v>0</v>
      </c>
      <c r="E46" s="17">
        <v>0</v>
      </c>
      <c r="F46" s="18">
        <f t="shared" si="12"/>
        <v>0</v>
      </c>
      <c r="G46" s="17">
        <v>0</v>
      </c>
      <c r="H46" s="17">
        <v>0</v>
      </c>
      <c r="I46" s="18">
        <f t="shared" si="13"/>
        <v>0</v>
      </c>
    </row>
    <row r="47" spans="1:10" x14ac:dyDescent="0.25">
      <c r="B47" s="45" t="s">
        <v>50</v>
      </c>
      <c r="C47" s="46"/>
      <c r="D47" s="16">
        <f t="shared" ref="D47:H47" si="14">SUM(D48:D56)</f>
        <v>765748.88</v>
      </c>
      <c r="E47" s="16">
        <f t="shared" si="14"/>
        <v>0</v>
      </c>
      <c r="F47" s="16">
        <f t="shared" si="14"/>
        <v>765748.88</v>
      </c>
      <c r="G47" s="16">
        <f t="shared" si="14"/>
        <v>85610.44</v>
      </c>
      <c r="H47" s="16">
        <f t="shared" si="14"/>
        <v>85610.44</v>
      </c>
      <c r="I47" s="16">
        <f>SUM(I48:I56)</f>
        <v>680138.44000000006</v>
      </c>
    </row>
    <row r="48" spans="1:10" ht="15" customHeight="1" x14ac:dyDescent="0.25">
      <c r="B48" s="1"/>
      <c r="C48" s="2" t="s">
        <v>51</v>
      </c>
      <c r="D48" s="17">
        <v>110000</v>
      </c>
      <c r="E48" s="17">
        <v>0</v>
      </c>
      <c r="F48" s="18">
        <f>D48+E48</f>
        <v>110000</v>
      </c>
      <c r="G48" s="17">
        <v>9653.44</v>
      </c>
      <c r="H48" s="17">
        <v>9653.44</v>
      </c>
      <c r="I48" s="18">
        <f>F48-G48</f>
        <v>100346.56</v>
      </c>
    </row>
    <row r="49" spans="2:9" ht="15" customHeight="1" x14ac:dyDescent="0.25">
      <c r="B49" s="1"/>
      <c r="C49" s="5" t="s">
        <v>52</v>
      </c>
      <c r="D49" s="17">
        <v>0</v>
      </c>
      <c r="E49" s="17">
        <v>0</v>
      </c>
      <c r="F49" s="18">
        <f t="shared" ref="F49:F56" si="15">D49+E49</f>
        <v>0</v>
      </c>
      <c r="G49" s="17">
        <v>0</v>
      </c>
      <c r="H49" s="17">
        <v>0</v>
      </c>
      <c r="I49" s="18">
        <f t="shared" ref="I49:I56" si="16">F49-G49</f>
        <v>0</v>
      </c>
    </row>
    <row r="50" spans="2:9" ht="15.75" customHeight="1" x14ac:dyDescent="0.25">
      <c r="B50" s="1"/>
      <c r="C50" s="5" t="s">
        <v>53</v>
      </c>
      <c r="D50" s="17">
        <v>0</v>
      </c>
      <c r="E50" s="17">
        <v>0</v>
      </c>
      <c r="F50" s="18">
        <f t="shared" si="15"/>
        <v>0</v>
      </c>
      <c r="G50" s="17">
        <v>0</v>
      </c>
      <c r="H50" s="17">
        <v>0</v>
      </c>
      <c r="I50" s="18">
        <f t="shared" si="16"/>
        <v>0</v>
      </c>
    </row>
    <row r="51" spans="2:9" ht="15" customHeight="1" x14ac:dyDescent="0.25">
      <c r="B51" s="1"/>
      <c r="C51" s="2" t="s">
        <v>54</v>
      </c>
      <c r="D51" s="17">
        <v>500000</v>
      </c>
      <c r="E51" s="17">
        <v>0</v>
      </c>
      <c r="F51" s="18">
        <f t="shared" si="15"/>
        <v>500000</v>
      </c>
      <c r="G51" s="17">
        <v>0</v>
      </c>
      <c r="H51" s="17">
        <v>0</v>
      </c>
      <c r="I51" s="18">
        <f t="shared" si="16"/>
        <v>500000</v>
      </c>
    </row>
    <row r="52" spans="2:9" ht="18" customHeight="1" x14ac:dyDescent="0.25">
      <c r="B52" s="1"/>
      <c r="C52" s="2" t="s">
        <v>55</v>
      </c>
      <c r="D52" s="17">
        <v>0</v>
      </c>
      <c r="E52" s="17">
        <v>0</v>
      </c>
      <c r="F52" s="18">
        <f t="shared" si="15"/>
        <v>0</v>
      </c>
      <c r="G52" s="17">
        <v>0</v>
      </c>
      <c r="H52" s="17">
        <v>0</v>
      </c>
      <c r="I52" s="18">
        <f t="shared" si="16"/>
        <v>0</v>
      </c>
    </row>
    <row r="53" spans="2:9" ht="15" customHeight="1" x14ac:dyDescent="0.25">
      <c r="B53" s="11"/>
      <c r="C53" s="12" t="s">
        <v>56</v>
      </c>
      <c r="D53" s="20">
        <v>155748.88</v>
      </c>
      <c r="E53" s="20">
        <v>0</v>
      </c>
      <c r="F53" s="18">
        <f t="shared" si="15"/>
        <v>155748.88</v>
      </c>
      <c r="G53" s="20">
        <v>75957</v>
      </c>
      <c r="H53" s="20">
        <v>75957</v>
      </c>
      <c r="I53" s="18">
        <f t="shared" si="16"/>
        <v>79791.88</v>
      </c>
    </row>
    <row r="54" spans="2:9" ht="15" customHeight="1" x14ac:dyDescent="0.25">
      <c r="B54" s="9"/>
      <c r="C54" s="6" t="s">
        <v>57</v>
      </c>
      <c r="D54" s="21">
        <v>0</v>
      </c>
      <c r="E54" s="21">
        <v>0</v>
      </c>
      <c r="F54" s="18">
        <f t="shared" si="15"/>
        <v>0</v>
      </c>
      <c r="G54" s="17">
        <v>0</v>
      </c>
      <c r="H54" s="21">
        <v>0</v>
      </c>
      <c r="I54" s="18">
        <f t="shared" si="16"/>
        <v>0</v>
      </c>
    </row>
    <row r="55" spans="2:9" ht="15" customHeight="1" x14ac:dyDescent="0.25">
      <c r="B55" s="1"/>
      <c r="C55" s="2" t="s">
        <v>58</v>
      </c>
      <c r="D55" s="17">
        <v>0</v>
      </c>
      <c r="E55" s="17">
        <v>0</v>
      </c>
      <c r="F55" s="18">
        <f t="shared" si="15"/>
        <v>0</v>
      </c>
      <c r="G55" s="17">
        <v>0</v>
      </c>
      <c r="H55" s="17">
        <v>0</v>
      </c>
      <c r="I55" s="18">
        <f t="shared" si="16"/>
        <v>0</v>
      </c>
    </row>
    <row r="56" spans="2:9" x14ac:dyDescent="0.25">
      <c r="B56" s="1"/>
      <c r="C56" s="2" t="s">
        <v>59</v>
      </c>
      <c r="D56" s="17">
        <v>0</v>
      </c>
      <c r="E56" s="17">
        <v>0</v>
      </c>
      <c r="F56" s="18">
        <f t="shared" si="15"/>
        <v>0</v>
      </c>
      <c r="G56" s="17">
        <v>0</v>
      </c>
      <c r="H56" s="17">
        <v>0</v>
      </c>
      <c r="I56" s="18">
        <f t="shared" si="16"/>
        <v>0</v>
      </c>
    </row>
    <row r="57" spans="2:9" x14ac:dyDescent="0.25">
      <c r="B57" s="45" t="s">
        <v>60</v>
      </c>
      <c r="C57" s="46"/>
      <c r="D57" s="16">
        <f t="shared" ref="D57:H57" si="17">SUM(D58:D60)</f>
        <v>0</v>
      </c>
      <c r="E57" s="16">
        <f t="shared" si="17"/>
        <v>0</v>
      </c>
      <c r="F57" s="16">
        <f t="shared" si="17"/>
        <v>0</v>
      </c>
      <c r="G57" s="16">
        <f t="shared" si="17"/>
        <v>0</v>
      </c>
      <c r="H57" s="16">
        <f t="shared" si="17"/>
        <v>0</v>
      </c>
      <c r="I57" s="16">
        <f>SUM(I58:I60)</f>
        <v>0</v>
      </c>
    </row>
    <row r="58" spans="2:9" ht="15.75" customHeight="1" x14ac:dyDescent="0.25">
      <c r="B58" s="1"/>
      <c r="C58" s="2" t="s">
        <v>61</v>
      </c>
      <c r="D58" s="17">
        <v>0</v>
      </c>
      <c r="E58" s="17">
        <v>0</v>
      </c>
      <c r="F58" s="18">
        <f>D58+E58</f>
        <v>0</v>
      </c>
      <c r="G58" s="17">
        <v>0</v>
      </c>
      <c r="H58" s="17">
        <v>0</v>
      </c>
      <c r="I58" s="18">
        <f>F58-G58</f>
        <v>0</v>
      </c>
    </row>
    <row r="59" spans="2:9" ht="15" customHeight="1" x14ac:dyDescent="0.25">
      <c r="B59" s="1"/>
      <c r="C59" s="2" t="s">
        <v>62</v>
      </c>
      <c r="D59" s="17">
        <v>0</v>
      </c>
      <c r="E59" s="17">
        <v>0</v>
      </c>
      <c r="F59" s="18">
        <f t="shared" ref="F59:F60" si="18">D59+E59</f>
        <v>0</v>
      </c>
      <c r="G59" s="17">
        <v>0</v>
      </c>
      <c r="H59" s="17">
        <v>0</v>
      </c>
      <c r="I59" s="18">
        <f t="shared" ref="I59:I60" si="19">F59-G59</f>
        <v>0</v>
      </c>
    </row>
    <row r="60" spans="2:9" ht="15" customHeight="1" x14ac:dyDescent="0.25">
      <c r="B60" s="1"/>
      <c r="C60" s="2" t="s">
        <v>63</v>
      </c>
      <c r="D60" s="17">
        <v>0</v>
      </c>
      <c r="E60" s="17">
        <v>0</v>
      </c>
      <c r="F60" s="18">
        <f t="shared" si="18"/>
        <v>0</v>
      </c>
      <c r="G60" s="17">
        <v>0</v>
      </c>
      <c r="H60" s="17">
        <v>0</v>
      </c>
      <c r="I60" s="18">
        <f t="shared" si="19"/>
        <v>0</v>
      </c>
    </row>
    <row r="61" spans="2:9" x14ac:dyDescent="0.25">
      <c r="B61" s="45" t="s">
        <v>64</v>
      </c>
      <c r="C61" s="46"/>
      <c r="D61" s="16">
        <f t="shared" ref="D61:H61" si="20">SUM(D62:D68)</f>
        <v>0</v>
      </c>
      <c r="E61" s="16">
        <f t="shared" si="20"/>
        <v>0</v>
      </c>
      <c r="F61" s="16">
        <f t="shared" si="20"/>
        <v>0</v>
      </c>
      <c r="G61" s="16">
        <f t="shared" si="20"/>
        <v>0</v>
      </c>
      <c r="H61" s="16">
        <f t="shared" si="20"/>
        <v>0</v>
      </c>
      <c r="I61" s="16">
        <f>SUM(I62:I68)</f>
        <v>0</v>
      </c>
    </row>
    <row r="62" spans="2:9" ht="25.5" customHeight="1" x14ac:dyDescent="0.25">
      <c r="B62" s="1"/>
      <c r="C62" s="2" t="s">
        <v>65</v>
      </c>
      <c r="D62" s="17">
        <v>0</v>
      </c>
      <c r="E62" s="17">
        <v>0</v>
      </c>
      <c r="F62" s="18">
        <f>D62+E62</f>
        <v>0</v>
      </c>
      <c r="G62" s="17">
        <v>0</v>
      </c>
      <c r="H62" s="17">
        <v>0</v>
      </c>
      <c r="I62" s="18">
        <f>F62-G62</f>
        <v>0</v>
      </c>
    </row>
    <row r="63" spans="2:9" ht="15.75" customHeight="1" x14ac:dyDescent="0.25">
      <c r="B63" s="1"/>
      <c r="C63" s="2" t="s">
        <v>66</v>
      </c>
      <c r="D63" s="17">
        <v>0</v>
      </c>
      <c r="E63" s="17">
        <v>0</v>
      </c>
      <c r="F63" s="18">
        <f t="shared" ref="F63:F68" si="21">D63+E63</f>
        <v>0</v>
      </c>
      <c r="G63" s="17">
        <v>0</v>
      </c>
      <c r="H63" s="17">
        <v>0</v>
      </c>
      <c r="I63" s="18">
        <f t="shared" ref="I63:I68" si="22">F63-G63</f>
        <v>0</v>
      </c>
    </row>
    <row r="64" spans="2:9" ht="15.75" customHeight="1" x14ac:dyDescent="0.25">
      <c r="B64" s="1"/>
      <c r="C64" s="2" t="s">
        <v>67</v>
      </c>
      <c r="D64" s="17">
        <v>0</v>
      </c>
      <c r="E64" s="17">
        <v>0</v>
      </c>
      <c r="F64" s="18">
        <f t="shared" si="21"/>
        <v>0</v>
      </c>
      <c r="G64" s="17">
        <v>0</v>
      </c>
      <c r="H64" s="17">
        <v>0</v>
      </c>
      <c r="I64" s="18">
        <f t="shared" si="22"/>
        <v>0</v>
      </c>
    </row>
    <row r="65" spans="2:9" ht="14.25" customHeight="1" x14ac:dyDescent="0.25">
      <c r="B65" s="1"/>
      <c r="C65" s="2" t="s">
        <v>68</v>
      </c>
      <c r="D65" s="17">
        <v>0</v>
      </c>
      <c r="E65" s="17">
        <v>0</v>
      </c>
      <c r="F65" s="18">
        <f t="shared" si="21"/>
        <v>0</v>
      </c>
      <c r="G65" s="17">
        <v>0</v>
      </c>
      <c r="H65" s="17">
        <v>0</v>
      </c>
      <c r="I65" s="18">
        <f t="shared" si="22"/>
        <v>0</v>
      </c>
    </row>
    <row r="66" spans="2:9" ht="25.5" customHeight="1" x14ac:dyDescent="0.25">
      <c r="B66" s="1"/>
      <c r="C66" s="2" t="s">
        <v>69</v>
      </c>
      <c r="D66" s="17">
        <v>0</v>
      </c>
      <c r="E66" s="17">
        <v>0</v>
      </c>
      <c r="F66" s="18">
        <f t="shared" si="21"/>
        <v>0</v>
      </c>
      <c r="G66" s="17">
        <v>0</v>
      </c>
      <c r="H66" s="17">
        <v>0</v>
      </c>
      <c r="I66" s="18">
        <f t="shared" si="22"/>
        <v>0</v>
      </c>
    </row>
    <row r="67" spans="2:9" ht="15.75" customHeight="1" x14ac:dyDescent="0.25">
      <c r="B67" s="1"/>
      <c r="C67" s="2" t="s">
        <v>70</v>
      </c>
      <c r="D67" s="17">
        <v>0</v>
      </c>
      <c r="E67" s="17">
        <v>0</v>
      </c>
      <c r="F67" s="18">
        <f t="shared" si="21"/>
        <v>0</v>
      </c>
      <c r="G67" s="17">
        <v>0</v>
      </c>
      <c r="H67" s="17">
        <v>0</v>
      </c>
      <c r="I67" s="18">
        <f t="shared" si="22"/>
        <v>0</v>
      </c>
    </row>
    <row r="68" spans="2:9" ht="27" customHeight="1" x14ac:dyDescent="0.25">
      <c r="B68" s="1"/>
      <c r="C68" s="2" t="s">
        <v>71</v>
      </c>
      <c r="D68" s="17">
        <v>0</v>
      </c>
      <c r="E68" s="17">
        <v>0</v>
      </c>
      <c r="F68" s="18">
        <f t="shared" si="21"/>
        <v>0</v>
      </c>
      <c r="G68" s="17">
        <v>0</v>
      </c>
      <c r="H68" s="17">
        <v>0</v>
      </c>
      <c r="I68" s="18">
        <f t="shared" si="22"/>
        <v>0</v>
      </c>
    </row>
    <row r="69" spans="2:9" x14ac:dyDescent="0.25">
      <c r="B69" s="45" t="s">
        <v>72</v>
      </c>
      <c r="C69" s="46"/>
      <c r="D69" s="16">
        <f t="shared" ref="D69:H69" si="23">SUM(D70:D72)</f>
        <v>0</v>
      </c>
      <c r="E69" s="16">
        <f t="shared" si="23"/>
        <v>0</v>
      </c>
      <c r="F69" s="16">
        <f t="shared" si="23"/>
        <v>0</v>
      </c>
      <c r="G69" s="16">
        <f t="shared" si="23"/>
        <v>0</v>
      </c>
      <c r="H69" s="16">
        <f t="shared" si="23"/>
        <v>0</v>
      </c>
      <c r="I69" s="16">
        <f>SUM(I70:I72)</f>
        <v>0</v>
      </c>
    </row>
    <row r="70" spans="2:9" ht="12.75" customHeight="1" x14ac:dyDescent="0.25">
      <c r="B70" s="1"/>
      <c r="C70" s="2" t="s">
        <v>73</v>
      </c>
      <c r="D70" s="17">
        <v>0</v>
      </c>
      <c r="E70" s="17">
        <v>0</v>
      </c>
      <c r="F70" s="18">
        <f t="shared" ref="F70:F71" si="24">D70+E70</f>
        <v>0</v>
      </c>
      <c r="G70" s="17">
        <v>0</v>
      </c>
      <c r="H70" s="17">
        <v>0</v>
      </c>
      <c r="I70" s="18">
        <f>F70-G70</f>
        <v>0</v>
      </c>
    </row>
    <row r="71" spans="2:9" x14ac:dyDescent="0.25">
      <c r="B71" s="1"/>
      <c r="C71" s="2" t="s">
        <v>74</v>
      </c>
      <c r="D71" s="17">
        <v>0</v>
      </c>
      <c r="E71" s="17">
        <v>0</v>
      </c>
      <c r="F71" s="18">
        <f t="shared" si="24"/>
        <v>0</v>
      </c>
      <c r="G71" s="17">
        <v>0</v>
      </c>
      <c r="H71" s="17">
        <v>0</v>
      </c>
      <c r="I71" s="18">
        <f t="shared" ref="I71:I72" si="25">F71-G71</f>
        <v>0</v>
      </c>
    </row>
    <row r="72" spans="2:9" x14ac:dyDescent="0.25">
      <c r="B72" s="1"/>
      <c r="C72" s="2" t="s">
        <v>75</v>
      </c>
      <c r="D72" s="17">
        <v>0</v>
      </c>
      <c r="E72" s="17">
        <v>0</v>
      </c>
      <c r="F72" s="18">
        <f>D72+E72</f>
        <v>0</v>
      </c>
      <c r="G72" s="17">
        <v>0</v>
      </c>
      <c r="H72" s="17">
        <v>0</v>
      </c>
      <c r="I72" s="18">
        <f t="shared" si="25"/>
        <v>0</v>
      </c>
    </row>
    <row r="73" spans="2:9" x14ac:dyDescent="0.25">
      <c r="B73" s="45" t="s">
        <v>76</v>
      </c>
      <c r="C73" s="46"/>
      <c r="D73" s="16">
        <f>SUM(D74:D80)</f>
        <v>3000000</v>
      </c>
      <c r="E73" s="16">
        <f t="shared" ref="E73:I73" si="26">SUM(E74:E80)</f>
        <v>-345000</v>
      </c>
      <c r="F73" s="16">
        <f t="shared" si="26"/>
        <v>2655000</v>
      </c>
      <c r="G73" s="16">
        <f t="shared" si="26"/>
        <v>0</v>
      </c>
      <c r="H73" s="16">
        <f t="shared" si="26"/>
        <v>0</v>
      </c>
      <c r="I73" s="16">
        <f t="shared" si="26"/>
        <v>2655000</v>
      </c>
    </row>
    <row r="74" spans="2:9" ht="15.75" customHeight="1" x14ac:dyDescent="0.25">
      <c r="B74" s="1"/>
      <c r="C74" s="2" t="s">
        <v>77</v>
      </c>
      <c r="D74" s="17">
        <v>0</v>
      </c>
      <c r="E74" s="17">
        <v>0</v>
      </c>
      <c r="F74" s="18">
        <f t="shared" ref="F74:F79" si="27">D74+E74</f>
        <v>0</v>
      </c>
      <c r="G74" s="17">
        <v>0</v>
      </c>
      <c r="H74" s="17">
        <v>0</v>
      </c>
      <c r="I74" s="18">
        <f>F74-G75</f>
        <v>0</v>
      </c>
    </row>
    <row r="75" spans="2:9" ht="15.75" customHeight="1" x14ac:dyDescent="0.25">
      <c r="B75" s="1"/>
      <c r="C75" s="2" t="s">
        <v>78</v>
      </c>
      <c r="D75" s="17">
        <v>0</v>
      </c>
      <c r="E75" s="25">
        <v>0</v>
      </c>
      <c r="F75" s="18">
        <f t="shared" si="27"/>
        <v>0</v>
      </c>
      <c r="G75" s="19">
        <v>0</v>
      </c>
      <c r="H75" s="17">
        <v>0</v>
      </c>
      <c r="I75" s="18">
        <f t="shared" ref="I75:I79" si="28">F75-G76</f>
        <v>0</v>
      </c>
    </row>
    <row r="76" spans="2:9" ht="15.75" customHeight="1" x14ac:dyDescent="0.25">
      <c r="B76" s="1"/>
      <c r="C76" s="2" t="s">
        <v>79</v>
      </c>
      <c r="D76" s="17">
        <v>0</v>
      </c>
      <c r="E76" s="17">
        <v>0</v>
      </c>
      <c r="F76" s="18">
        <f t="shared" si="27"/>
        <v>0</v>
      </c>
      <c r="G76" s="17">
        <v>0</v>
      </c>
      <c r="H76" s="17">
        <v>0</v>
      </c>
      <c r="I76" s="18">
        <f t="shared" si="28"/>
        <v>0</v>
      </c>
    </row>
    <row r="77" spans="2:9" ht="15.75" customHeight="1" x14ac:dyDescent="0.25">
      <c r="B77" s="1"/>
      <c r="C77" s="2" t="s">
        <v>80</v>
      </c>
      <c r="D77" s="17">
        <v>0</v>
      </c>
      <c r="E77" s="25">
        <v>0</v>
      </c>
      <c r="F77" s="18">
        <f t="shared" si="27"/>
        <v>0</v>
      </c>
      <c r="G77" s="19">
        <v>0</v>
      </c>
      <c r="H77" s="17">
        <v>0</v>
      </c>
      <c r="I77" s="18">
        <f t="shared" si="28"/>
        <v>0</v>
      </c>
    </row>
    <row r="78" spans="2:9" ht="15.75" customHeight="1" x14ac:dyDescent="0.25">
      <c r="B78" s="1"/>
      <c r="C78" s="2" t="s">
        <v>81</v>
      </c>
      <c r="D78" s="17">
        <v>0</v>
      </c>
      <c r="E78" s="17">
        <v>0</v>
      </c>
      <c r="F78" s="18">
        <f t="shared" si="27"/>
        <v>0</v>
      </c>
      <c r="G78" s="17">
        <v>0</v>
      </c>
      <c r="H78" s="17">
        <v>0</v>
      </c>
      <c r="I78" s="18">
        <f t="shared" si="28"/>
        <v>0</v>
      </c>
    </row>
    <row r="79" spans="2:9" x14ac:dyDescent="0.25">
      <c r="B79" s="1"/>
      <c r="C79" s="2" t="s">
        <v>82</v>
      </c>
      <c r="D79" s="17">
        <v>0</v>
      </c>
      <c r="E79" s="25">
        <v>0</v>
      </c>
      <c r="F79" s="18">
        <f t="shared" si="27"/>
        <v>0</v>
      </c>
      <c r="G79" s="19">
        <v>0</v>
      </c>
      <c r="H79" s="17">
        <v>0</v>
      </c>
      <c r="I79" s="18">
        <f t="shared" si="28"/>
        <v>0</v>
      </c>
    </row>
    <row r="80" spans="2:9" ht="24" x14ac:dyDescent="0.25">
      <c r="B80" s="1"/>
      <c r="C80" s="2" t="s">
        <v>83</v>
      </c>
      <c r="D80" s="22">
        <v>3000000</v>
      </c>
      <c r="E80" s="22">
        <v>-345000</v>
      </c>
      <c r="F80" s="23">
        <f>D80+E80</f>
        <v>2655000</v>
      </c>
      <c r="G80" s="22">
        <v>0</v>
      </c>
      <c r="H80" s="22">
        <v>0</v>
      </c>
      <c r="I80" s="23">
        <f>F80-G80</f>
        <v>2655000</v>
      </c>
    </row>
    <row r="81" spans="2:9" x14ac:dyDescent="0.25">
      <c r="B81" s="3"/>
      <c r="C81" s="4" t="s">
        <v>84</v>
      </c>
      <c r="D81" s="24">
        <f>SUM(D73+D69+D61+D57+D47+D37+D27+D17+D9)</f>
        <v>68929778.799999997</v>
      </c>
      <c r="E81" s="24">
        <f>SUM(E73+E69+E61+E57+E47+E37+E27+E17+E9)</f>
        <v>0</v>
      </c>
      <c r="F81" s="24">
        <f>SUM(F73+F69+F61+F57+F47+F37+F27+F17+F9)</f>
        <v>68929778.799999997</v>
      </c>
      <c r="G81" s="24">
        <f>SUM(G73+G73+G69+G61+G57+G47+G37+G27+G17+G9)</f>
        <v>30156282.740000002</v>
      </c>
      <c r="H81" s="24">
        <f>SUM(H73+H69+H61+H57+H47+H37+H27+H17+H9)</f>
        <v>29364506.09</v>
      </c>
      <c r="I81" s="24">
        <f>SUM(I73+I69+I61+I57+I47+I37+I27+I17+I9)</f>
        <v>38773496.060000002</v>
      </c>
    </row>
  </sheetData>
  <mergeCells count="16">
    <mergeCell ref="B61:C61"/>
    <mergeCell ref="B69:C69"/>
    <mergeCell ref="B73:C73"/>
    <mergeCell ref="B9:C9"/>
    <mergeCell ref="B17:C17"/>
    <mergeCell ref="B27:C27"/>
    <mergeCell ref="B37:C37"/>
    <mergeCell ref="B47:C47"/>
    <mergeCell ref="B57:C57"/>
    <mergeCell ref="B2:I2"/>
    <mergeCell ref="B3:I3"/>
    <mergeCell ref="B4:I4"/>
    <mergeCell ref="B5:I5"/>
    <mergeCell ref="B6:C8"/>
    <mergeCell ref="D6:H6"/>
    <mergeCell ref="I6:I7"/>
  </mergeCells>
  <printOptions horizontalCentered="1"/>
  <pageMargins left="0.31496062992125984" right="0.31496062992125984" top="0.35433070866141736" bottom="0.35433070866141736" header="0" footer="0"/>
  <pageSetup scale="58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IP-4</vt:lpstr>
      <vt:lpstr>'IP-4'!Títulos_a_imprimir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2025-04-03T19:11:45Z</cp:lastPrinted>
  <dcterms:created xsi:type="dcterms:W3CDTF">2018-10-31T21:40:06Z</dcterms:created>
  <dcterms:modified xsi:type="dcterms:W3CDTF">2026-07-15T15:53:55Z</dcterms:modified>
</cp:coreProperties>
</file>